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ynaldo.deleon\Downloads\"/>
    </mc:Choice>
  </mc:AlternateContent>
  <xr:revisionPtr revIDLastSave="0" documentId="13_ncr:1_{4DCA428C-C160-41BA-A8FE-F689CF22E9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or" sheetId="3" r:id="rId1"/>
    <sheet name="Tariff Guide" sheetId="2" r:id="rId2"/>
  </sheets>
  <definedNames>
    <definedName name="_xlnm.Print_Area" localSheetId="0">Calculator!$A$1:$I$30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F17" i="3" s="1"/>
  <c r="C24" i="3"/>
  <c r="C23" i="3"/>
  <c r="C22" i="3"/>
  <c r="C21" i="3"/>
  <c r="C20" i="3"/>
  <c r="F21" i="3" l="1"/>
  <c r="D17" i="3"/>
  <c r="F23" i="3"/>
  <c r="F22" i="3"/>
  <c r="F20" i="3"/>
  <c r="F24" i="3"/>
  <c r="D13" i="3"/>
  <c r="D24" i="3" l="1"/>
  <c r="D20" i="3"/>
  <c r="D21" i="3"/>
  <c r="D23" i="3"/>
  <c r="D22" i="3"/>
  <c r="E17" i="3"/>
  <c r="E24" i="3" l="1"/>
  <c r="H24" i="3" s="1"/>
  <c r="E20" i="3"/>
  <c r="H20" i="3" s="1"/>
  <c r="E21" i="3"/>
  <c r="H21" i="3" s="1"/>
  <c r="E23" i="3"/>
  <c r="H23" i="3" s="1"/>
  <c r="E22" i="3"/>
  <c r="H22" i="3" s="1"/>
  <c r="H17" i="3"/>
  <c r="H25" i="3" l="1"/>
  <c r="F27" i="3" s="1"/>
  <c r="F28" i="3" l="1"/>
  <c r="F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Reynaldo De Leon</author>
  </authors>
  <commentList>
    <comment ref="D6" authorId="0" shapeId="0" xr:uid="{9EC7D1D7-C32F-4A49-B790-58A26DB4D84D}">
      <text>
        <r>
          <rPr>
            <b/>
            <sz val="9"/>
            <color indexed="81"/>
            <rFont val="Tahoma"/>
            <family val="2"/>
          </rPr>
          <t>Date Format:
YYYY-MM-DD</t>
        </r>
      </text>
    </comment>
    <comment ref="D8" authorId="0" shapeId="0" xr:uid="{0985ED50-5991-4EE6-BA0D-EE842CC54395}">
      <text>
        <r>
          <rPr>
            <b/>
            <sz val="9"/>
            <color indexed="81"/>
            <rFont val="Tahoma"/>
            <family val="2"/>
          </rPr>
          <t>Date Format:
YYYY-MM-DD</t>
        </r>
      </text>
    </comment>
  </commentList>
</comments>
</file>

<file path=xl/sharedStrings.xml><?xml version="1.0" encoding="utf-8"?>
<sst xmlns="http://schemas.openxmlformats.org/spreadsheetml/2006/main" count="60" uniqueCount="44">
  <si>
    <t>OCEAN NETWORK EXPRESS PHILIPPINES INC.</t>
  </si>
  <si>
    <t>Please fill in all fields with asterisk (*)</t>
  </si>
  <si>
    <t>*</t>
  </si>
  <si>
    <t>20 Dry</t>
  </si>
  <si>
    <t>40 Dry</t>
  </si>
  <si>
    <t>20 Reefer/FR/OTP</t>
  </si>
  <si>
    <t>40 Reefer/FR/OTP</t>
  </si>
  <si>
    <t>45 Reefer/FR/OTP</t>
  </si>
  <si>
    <t>TARIFF GUIDE</t>
  </si>
  <si>
    <t>Cntr Type*</t>
  </si>
  <si>
    <t>Qty</t>
  </si>
  <si>
    <t>Tier 1
(1-5 days)</t>
  </si>
  <si>
    <t>Tier 2
(6-10 days)</t>
  </si>
  <si>
    <t>Tier 3
(11- onwards)</t>
  </si>
  <si>
    <t>Total</t>
  </si>
  <si>
    <t>Description</t>
  </si>
  <si>
    <t>Subtotal</t>
  </si>
  <si>
    <t>:</t>
  </si>
  <si>
    <t>Previous Payment(if any)</t>
  </si>
  <si>
    <t>Balance:</t>
  </si>
  <si>
    <t>Demurrage/Detention Calculator</t>
  </si>
  <si>
    <t>(Gate OUT / IN)</t>
  </si>
  <si>
    <t>USER GUIDE</t>
  </si>
  <si>
    <t>https://ecomm.one-line.com/one-ecom/manage-shipment/cargo-tracking</t>
  </si>
  <si>
    <t>DISCHARGE DATE:</t>
  </si>
  <si>
    <t>TARGET DELIVERY:</t>
  </si>
  <si>
    <t>CONTAINER TYPE</t>
  </si>
  <si>
    <t>FREE TIME:</t>
  </si>
  <si>
    <t>TOTAL BILLABLE DAYS</t>
  </si>
  <si>
    <t>BILLABLE DAYS</t>
  </si>
  <si>
    <t>https://docs.google.com/forms/d/e/1FAIpQLSfUZtCl9kXhvSEbUuNRguBwX8iFuTNfrU8e6QJ-IwfISnldmg/viewform</t>
  </si>
  <si>
    <r>
      <rPr>
        <b/>
        <sz val="14"/>
        <color rgb="FF000000"/>
        <rFont val="Calibri"/>
        <family val="2"/>
        <scheme val="minor"/>
      </rPr>
      <t xml:space="preserve">3. </t>
    </r>
    <r>
      <rPr>
        <sz val="14"/>
        <color rgb="FF000000"/>
        <rFont val="Calibri"/>
        <family val="2"/>
        <scheme val="minor"/>
      </rPr>
      <t xml:space="preserve">FREE TIME (please always check/secure the applicable free time agreement from the consignee).
</t>
    </r>
  </si>
  <si>
    <r>
      <rPr>
        <b/>
        <sz val="14"/>
        <color rgb="FF000000"/>
        <rFont val="Calibri"/>
        <family val="2"/>
        <scheme val="minor"/>
      </rPr>
      <t xml:space="preserve">4. </t>
    </r>
    <r>
      <rPr>
        <sz val="14"/>
        <color rgb="FF000000"/>
        <rFont val="Calibri"/>
        <family val="2"/>
        <scheme val="minor"/>
      </rPr>
      <t xml:space="preserve">Container Type / Number of unit(s).
</t>
    </r>
  </si>
  <si>
    <r>
      <rPr>
        <b/>
        <sz val="14"/>
        <color rgb="FF000000"/>
        <rFont val="Calibri"/>
        <family val="2"/>
        <scheme val="minor"/>
      </rPr>
      <t>3.1</t>
    </r>
    <r>
      <rPr>
        <sz val="14"/>
        <color rgb="FF000000"/>
        <rFont val="Calibri"/>
        <family val="2"/>
        <scheme val="minor"/>
      </rPr>
      <t xml:space="preserve">  For account with arragement outside the standard tariff.</t>
    </r>
  </si>
  <si>
    <t>Kindly upload your request for computation on the link below</t>
  </si>
  <si>
    <r>
      <rPr>
        <b/>
        <sz val="14"/>
        <color rgb="FF000000"/>
        <rFont val="Calibri"/>
        <family val="2"/>
        <scheme val="minor"/>
      </rPr>
      <t xml:space="preserve">1. </t>
    </r>
    <r>
      <rPr>
        <sz val="14"/>
        <color rgb="FF000000"/>
        <rFont val="Calibri"/>
        <family val="2"/>
        <scheme val="minor"/>
      </rPr>
      <t>DISCHARGE DATE (YYYY/MM/DD) ie 2022-04-29 (April 29, 2022). For actual discharge you can check it on</t>
    </r>
  </si>
  <si>
    <r>
      <rPr>
        <b/>
        <sz val="14"/>
        <color rgb="FF000000"/>
        <rFont val="Calibri"/>
        <family val="2"/>
        <scheme val="minor"/>
      </rPr>
      <t xml:space="preserve">2. </t>
    </r>
    <r>
      <rPr>
        <sz val="14"/>
        <color rgb="FF000000"/>
        <rFont val="Calibri"/>
        <family val="2"/>
        <scheme val="minor"/>
      </rPr>
      <t xml:space="preserve">TARGET DELIVERY (YYYY/MM/DD) ie 2022-04-29 (April 29, 2022).
</t>
    </r>
  </si>
  <si>
    <r>
      <t>Qty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</si>
  <si>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u/>
        <sz val="14"/>
        <color rgb="FF000000"/>
        <rFont val="Calibri"/>
        <family val="2"/>
        <scheme val="minor"/>
      </rPr>
      <t>Note</t>
    </r>
    <r>
      <rPr>
        <sz val="14"/>
        <color rgb="FF000000"/>
        <rFont val="Calibri"/>
        <family val="2"/>
        <scheme val="minor"/>
      </rPr>
      <t xml:space="preserve"> : For Multiple containers, the actual discharge date must be all the same. </t>
    </r>
  </si>
  <si>
    <r>
      <t xml:space="preserve">Just key-in the following information in the </t>
    </r>
    <r>
      <rPr>
        <b/>
        <sz val="14"/>
        <color rgb="FFCC0066"/>
        <rFont val="Calibri"/>
        <family val="2"/>
        <scheme val="minor"/>
      </rPr>
      <t xml:space="preserve">magenta colored box </t>
    </r>
    <r>
      <rPr>
        <sz val="14"/>
        <color rgb="FF000000"/>
        <rFont val="Calibri"/>
        <family val="2"/>
        <scheme val="minor"/>
      </rPr>
      <t>marked with (</t>
    </r>
    <r>
      <rPr>
        <sz val="16"/>
        <color rgb="FFFF0000"/>
        <rFont val="Calibri"/>
        <family val="2"/>
        <scheme val="minor"/>
      </rPr>
      <t>*</t>
    </r>
    <r>
      <rPr>
        <sz val="14"/>
        <color rgb="FF000000"/>
        <rFont val="Calibri"/>
        <family val="2"/>
        <scheme val="minor"/>
      </rPr>
      <t>).</t>
    </r>
  </si>
  <si>
    <t>12% VAT</t>
  </si>
  <si>
    <t>Grand Total:</t>
  </si>
  <si>
    <r>
      <rPr>
        <b/>
        <sz val="14"/>
        <color rgb="FF000000"/>
        <rFont val="Calibri"/>
        <family val="2"/>
        <scheme val="minor"/>
      </rPr>
      <t xml:space="preserve">5. </t>
    </r>
    <r>
      <rPr>
        <sz val="14"/>
        <color rgb="FF000000"/>
        <rFont val="Calibri"/>
        <family val="2"/>
        <scheme val="minor"/>
      </rPr>
      <t>Previous payment, if payment has been made previously, pls use the "NET AMOUNT (without VAT)" on the previous invoice, pls refer on the below screenshot.</t>
    </r>
  </si>
  <si>
    <t>40 Dry/HC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</si>
</sst>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₱&quot;#,##0.00;[Red]\-&quot;₱&quot;#,##0.00"/>
    <numFmt numFmtId="43" formatCode="_-* #,##0.00_-;\-* #,##0.00_-;_-* &quot;-&quot;??_-;_-@_-"/>
    <numFmt numFmtId="164" formatCode="yyyy\-mm\-dd"/>
    <numFmt numFmtId="165" formatCode="#,##0.00_ ;[Red]\-#,##0.00\ "/>
  </numFmts>
  <fonts count="3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E01B8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4"/>
      <color rgb="FFCC0066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rgb="FF434343"/>
      <name val="Calibri"/>
      <family val="2"/>
      <scheme val="minor"/>
    </font>
    <font>
      <b/>
      <sz val="20"/>
      <color rgb="FFCC0066"/>
      <name val="Calibri"/>
      <family val="2"/>
      <scheme val="minor"/>
    </font>
    <font>
      <b/>
      <sz val="10"/>
      <color rgb="FFCC006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01B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CC0066"/>
      </top>
      <bottom style="thin">
        <color rgb="FFCC0066"/>
      </bottom>
      <diagonal/>
    </border>
    <border>
      <left/>
      <right/>
      <top style="thin">
        <color rgb="FFCC0066"/>
      </top>
      <bottom/>
      <diagonal/>
    </border>
    <border>
      <left style="dashed">
        <color rgb="FFCC0066"/>
      </left>
      <right style="dashed">
        <color rgb="FFCC0066"/>
      </right>
      <top style="dashed">
        <color rgb="FFCC0066"/>
      </top>
      <bottom style="dashed">
        <color rgb="FFCC0066"/>
      </bottom>
      <diagonal/>
    </border>
    <border>
      <left/>
      <right/>
      <top style="dashed">
        <color rgb="FFCC0066"/>
      </top>
      <bottom style="dashed">
        <color rgb="FFCC0066"/>
      </bottom>
      <diagonal/>
    </border>
    <border>
      <left style="medium">
        <color rgb="FFCC0066"/>
      </left>
      <right/>
      <top style="medium">
        <color rgb="FFCC0066"/>
      </top>
      <bottom/>
      <diagonal/>
    </border>
    <border>
      <left/>
      <right/>
      <top style="medium">
        <color rgb="FFCC0066"/>
      </top>
      <bottom/>
      <diagonal/>
    </border>
    <border>
      <left/>
      <right style="medium">
        <color rgb="FFCC0066"/>
      </right>
      <top style="medium">
        <color rgb="FFCC0066"/>
      </top>
      <bottom/>
      <diagonal/>
    </border>
    <border>
      <left style="medium">
        <color rgb="FFCC0066"/>
      </left>
      <right/>
      <top/>
      <bottom/>
      <diagonal/>
    </border>
    <border>
      <left/>
      <right style="medium">
        <color rgb="FFCC0066"/>
      </right>
      <top/>
      <bottom/>
      <diagonal/>
    </border>
    <border>
      <left/>
      <right style="medium">
        <color rgb="FFCC0066"/>
      </right>
      <top style="thin">
        <color rgb="FFCC0066"/>
      </top>
      <bottom style="thin">
        <color rgb="FFCC0066"/>
      </bottom>
      <diagonal/>
    </border>
    <border>
      <left/>
      <right style="medium">
        <color rgb="FFCC0066"/>
      </right>
      <top style="thin">
        <color rgb="FFCC0066"/>
      </top>
      <bottom/>
      <diagonal/>
    </border>
    <border>
      <left/>
      <right style="medium">
        <color rgb="FFCC0066"/>
      </right>
      <top style="dashed">
        <color rgb="FFCC0066"/>
      </top>
      <bottom style="dashed">
        <color rgb="FFCC0066"/>
      </bottom>
      <diagonal/>
    </border>
    <border>
      <left style="medium">
        <color rgb="FFCC0066"/>
      </left>
      <right/>
      <top/>
      <bottom style="medium">
        <color rgb="FFCC0066"/>
      </bottom>
      <diagonal/>
    </border>
    <border>
      <left/>
      <right/>
      <top/>
      <bottom style="medium">
        <color rgb="FFCC0066"/>
      </bottom>
      <diagonal/>
    </border>
    <border>
      <left/>
      <right style="medium">
        <color rgb="FFCC0066"/>
      </right>
      <top/>
      <bottom style="medium">
        <color rgb="FFCC0066"/>
      </bottom>
      <diagonal/>
    </border>
    <border>
      <left style="medium">
        <color rgb="FFCC0066"/>
      </left>
      <right/>
      <top style="thin">
        <color rgb="FFCC0066"/>
      </top>
      <bottom style="thin">
        <color rgb="FFCC0066"/>
      </bottom>
      <diagonal/>
    </border>
    <border>
      <left style="medium">
        <color rgb="FFCC0066"/>
      </left>
      <right/>
      <top style="thin">
        <color rgb="FFCC0066"/>
      </top>
      <bottom/>
      <diagonal/>
    </border>
    <border>
      <left style="medium">
        <color rgb="FFCC0066"/>
      </left>
      <right style="dashed">
        <color rgb="FFCC0066"/>
      </right>
      <top style="dashed">
        <color rgb="FFCC0066"/>
      </top>
      <bottom style="dashed">
        <color rgb="FFCC00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6">
    <xf numFmtId="0" fontId="0" fillId="0" borderId="0" xfId="0" applyFont="1" applyAlignment="1"/>
    <xf numFmtId="0" fontId="2" fillId="0" borderId="0" xfId="0" applyFont="1" applyAlignment="1"/>
    <xf numFmtId="0" fontId="2" fillId="7" borderId="9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9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7" borderId="10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horizontal="right" wrapText="1"/>
    </xf>
    <xf numFmtId="8" fontId="10" fillId="7" borderId="10" xfId="0" applyNumberFormat="1" applyFont="1" applyFill="1" applyBorder="1" applyAlignment="1">
      <alignment horizontal="righ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/>
    <xf numFmtId="0" fontId="11" fillId="7" borderId="0" xfId="0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0" fontId="2" fillId="7" borderId="14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wrapText="1"/>
    </xf>
    <xf numFmtId="0" fontId="4" fillId="0" borderId="0" xfId="0" applyFont="1" applyAlignment="1"/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wrapText="1"/>
    </xf>
    <xf numFmtId="43" fontId="8" fillId="0" borderId="4" xfId="1" applyFont="1" applyBorder="1" applyAlignment="1"/>
    <xf numFmtId="43" fontId="8" fillId="7" borderId="5" xfId="1" applyFont="1" applyFill="1" applyBorder="1" applyAlignment="1">
      <alignment vertical="center" wrapText="1"/>
    </xf>
    <xf numFmtId="43" fontId="9" fillId="3" borderId="13" xfId="1" applyFont="1" applyFill="1" applyBorder="1" applyAlignment="1">
      <alignment horizontal="right" vertical="center" wrapText="1"/>
    </xf>
    <xf numFmtId="43" fontId="8" fillId="8" borderId="4" xfId="1" applyFont="1" applyFill="1" applyBorder="1" applyAlignment="1"/>
    <xf numFmtId="43" fontId="8" fillId="8" borderId="5" xfId="1" applyFont="1" applyFill="1" applyBorder="1" applyAlignment="1">
      <alignment vertical="center" wrapText="1"/>
    </xf>
    <xf numFmtId="43" fontId="9" fillId="8" borderId="13" xfId="1" applyFont="1" applyFill="1" applyBorder="1" applyAlignment="1">
      <alignment horizontal="right" vertical="center" wrapText="1"/>
    </xf>
    <xf numFmtId="4" fontId="2" fillId="7" borderId="0" xfId="0" applyNumberFormat="1" applyFont="1" applyFill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0" xfId="0" applyFont="1" applyFill="1" applyAlignment="1"/>
    <xf numFmtId="0" fontId="2" fillId="7" borderId="0" xfId="0" applyFont="1" applyFill="1" applyBorder="1" applyAlignment="1"/>
    <xf numFmtId="4" fontId="2" fillId="7" borderId="0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right" vertical="center" wrapText="1"/>
    </xf>
    <xf numFmtId="0" fontId="9" fillId="7" borderId="0" xfId="0" applyFont="1" applyFill="1" applyBorder="1" applyAlignment="1">
      <alignment horizontal="right" vertical="center" wrapText="1"/>
    </xf>
    <xf numFmtId="4" fontId="8" fillId="7" borderId="0" xfId="0" applyNumberFormat="1" applyFont="1" applyFill="1" applyAlignment="1">
      <alignment horizontal="right"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14" fillId="7" borderId="0" xfId="0" applyFont="1" applyFill="1" applyBorder="1" applyAlignment="1">
      <alignment wrapText="1"/>
    </xf>
    <xf numFmtId="0" fontId="14" fillId="7" borderId="0" xfId="0" applyFont="1" applyFill="1" applyAlignment="1">
      <alignment wrapText="1"/>
    </xf>
    <xf numFmtId="0" fontId="14" fillId="7" borderId="0" xfId="0" applyFont="1" applyFill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14" fillId="7" borderId="0" xfId="0" applyFont="1" applyFill="1" applyAlignment="1"/>
    <xf numFmtId="0" fontId="14" fillId="0" borderId="0" xfId="0" applyFont="1" applyAlignment="1"/>
    <xf numFmtId="0" fontId="4" fillId="7" borderId="9" xfId="0" applyFont="1" applyFill="1" applyBorder="1" applyAlignment="1">
      <alignment wrapText="1"/>
    </xf>
    <xf numFmtId="0" fontId="15" fillId="7" borderId="0" xfId="0" applyFont="1" applyFill="1" applyBorder="1" applyAlignment="1">
      <alignment wrapText="1"/>
    </xf>
    <xf numFmtId="0" fontId="15" fillId="7" borderId="0" xfId="0" applyFont="1" applyFill="1" applyAlignment="1">
      <alignment wrapText="1"/>
    </xf>
    <xf numFmtId="0" fontId="15" fillId="7" borderId="0" xfId="0" applyFont="1" applyFill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0" fontId="15" fillId="7" borderId="0" xfId="0" applyFont="1" applyFill="1" applyAlignment="1"/>
    <xf numFmtId="0" fontId="15" fillId="0" borderId="0" xfId="0" applyFont="1" applyAlignment="1"/>
    <xf numFmtId="0" fontId="4" fillId="7" borderId="9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wrapText="1"/>
    </xf>
    <xf numFmtId="0" fontId="4" fillId="5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18" fillId="7" borderId="0" xfId="0" applyFont="1" applyFill="1" applyBorder="1" applyAlignment="1">
      <alignment horizontal="center"/>
    </xf>
    <xf numFmtId="43" fontId="19" fillId="2" borderId="10" xfId="1" applyFont="1" applyFill="1" applyBorder="1" applyAlignment="1" applyProtection="1">
      <alignment horizontal="center" wrapText="1"/>
      <protection locked="0"/>
    </xf>
    <xf numFmtId="0" fontId="4" fillId="7" borderId="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wrapText="1"/>
    </xf>
    <xf numFmtId="0" fontId="19" fillId="7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0" xfId="0" applyNumberFormat="1" applyFont="1" applyFill="1" applyBorder="1" applyAlignment="1" applyProtection="1">
      <alignment horizontal="center"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 locked="0"/>
    </xf>
    <xf numFmtId="0" fontId="21" fillId="7" borderId="23" xfId="0" applyFont="1" applyFill="1" applyBorder="1" applyAlignment="1">
      <alignment vertical="center"/>
    </xf>
    <xf numFmtId="16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24" xfId="0" applyFont="1" applyFill="1" applyBorder="1" applyAlignment="1"/>
    <xf numFmtId="0" fontId="2" fillId="7" borderId="24" xfId="0" applyFont="1" applyFill="1" applyBorder="1" applyAlignment="1"/>
    <xf numFmtId="0" fontId="2" fillId="7" borderId="23" xfId="0" applyFont="1" applyFill="1" applyBorder="1" applyAlignment="1"/>
    <xf numFmtId="0" fontId="24" fillId="7" borderId="0" xfId="2" applyFont="1" applyFill="1" applyBorder="1" applyAlignment="1">
      <alignment horizontal="left" vertical="center" indent="2"/>
    </xf>
    <xf numFmtId="0" fontId="21" fillId="7" borderId="23" xfId="0" applyFont="1" applyFill="1" applyBorder="1" applyAlignment="1">
      <alignment horizontal="left" vertical="center" indent="2"/>
    </xf>
    <xf numFmtId="0" fontId="4" fillId="7" borderId="27" xfId="0" applyFont="1" applyFill="1" applyBorder="1" applyAlignment="1"/>
    <xf numFmtId="0" fontId="21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1" fillId="7" borderId="25" xfId="0" applyFont="1" applyFill="1" applyBorder="1" applyAlignment="1">
      <alignment vertical="center"/>
    </xf>
    <xf numFmtId="0" fontId="21" fillId="7" borderId="26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left" vertical="center" indent="2"/>
    </xf>
    <xf numFmtId="0" fontId="25" fillId="7" borderId="23" xfId="2" applyFont="1" applyFill="1" applyBorder="1" applyAlignment="1">
      <alignment horizontal="left" vertical="center" indent="2"/>
    </xf>
    <xf numFmtId="0" fontId="21" fillId="7" borderId="23" xfId="0" applyFont="1" applyFill="1" applyBorder="1" applyAlignment="1">
      <alignment horizontal="left" vertical="center" indent="4"/>
    </xf>
    <xf numFmtId="0" fontId="26" fillId="7" borderId="23" xfId="2" applyFont="1" applyFill="1" applyBorder="1" applyAlignment="1">
      <alignment horizontal="left" vertical="center" indent="4"/>
    </xf>
    <xf numFmtId="0" fontId="28" fillId="7" borderId="0" xfId="0" applyFont="1" applyFill="1" applyBorder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vertical="center" wrapText="1"/>
    </xf>
    <xf numFmtId="0" fontId="29" fillId="7" borderId="0" xfId="0" applyFont="1" applyFill="1" applyAlignment="1">
      <alignment wrapText="1"/>
    </xf>
    <xf numFmtId="0" fontId="30" fillId="7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165" fontId="2" fillId="7" borderId="0" xfId="0" applyNumberFormat="1" applyFont="1" applyFill="1" applyAlignment="1"/>
    <xf numFmtId="0" fontId="12" fillId="7" borderId="15" xfId="0" applyFont="1" applyFill="1" applyBorder="1" applyAlignment="1">
      <alignment horizontal="right" vertical="center" wrapText="1"/>
    </xf>
    <xf numFmtId="8" fontId="12" fillId="7" borderId="15" xfId="0" applyNumberFormat="1" applyFont="1" applyFill="1" applyBorder="1" applyAlignment="1">
      <alignment horizontal="right" vertical="center" wrapText="1"/>
    </xf>
    <xf numFmtId="8" fontId="12" fillId="7" borderId="16" xfId="0" applyNumberFormat="1" applyFont="1" applyFill="1" applyBorder="1" applyAlignment="1">
      <alignment horizontal="right" vertical="center" wrapText="1"/>
    </xf>
    <xf numFmtId="8" fontId="12" fillId="7" borderId="0" xfId="0" applyNumberFormat="1" applyFont="1" applyFill="1" applyBorder="1" applyAlignment="1">
      <alignment horizontal="right" vertical="center" wrapText="1"/>
    </xf>
    <xf numFmtId="8" fontId="12" fillId="7" borderId="10" xfId="0" applyNumberFormat="1" applyFont="1" applyFill="1" applyBorder="1" applyAlignment="1">
      <alignment horizontal="right" vertical="center" wrapText="1"/>
    </xf>
    <xf numFmtId="9" fontId="12" fillId="7" borderId="0" xfId="0" applyNumberFormat="1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right" wrapText="1"/>
    </xf>
    <xf numFmtId="0" fontId="4" fillId="7" borderId="9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top" wrapText="1"/>
    </xf>
    <xf numFmtId="0" fontId="13" fillId="7" borderId="0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wrapText="1"/>
    </xf>
    <xf numFmtId="0" fontId="16" fillId="7" borderId="9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8">
    <dxf>
      <numFmt numFmtId="1" formatCode="0"/>
    </dxf>
    <dxf>
      <numFmt numFmtId="0" formatCode="General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Demurrage-style" pivot="0" count="2" xr9:uid="{00000000-0011-0000-FFFF-FFFF00000000}">
      <tableStyleElement type="firstRowStripe" dxfId="7"/>
      <tableStyleElement type="secondRowStripe" dxfId="6"/>
    </tableStyle>
    <tableStyle name="Demurrage-style 2" pivot="0" count="2" xr9:uid="{00000000-0011-0000-FFFF-FFFF01000000}">
      <tableStyleElement type="firstRowStripe" dxfId="5"/>
      <tableStyleElement type="secondRowStripe" dxfId="4"/>
    </tableStyle>
    <tableStyle name="Demurrage-style 3" pivot="0" count="2" xr9:uid="{00000000-0011-0000-FFFF-FFFF02000000}">
      <tableStyleElement type="firstRowStripe" dxfId="3"/>
      <tableStyleElement type="secondRowStripe" dxfId="2"/>
    </tableStyle>
  </tableStyles>
  <colors>
    <mruColors>
      <color rgb="FFCC0066"/>
      <color rgb="FFD60093"/>
      <color rgb="FFF2007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484909</xdr:colOff>
      <xdr:row>19</xdr:row>
      <xdr:rowOff>92749</xdr:rowOff>
    </xdr:from>
    <xdr:to>
      <xdr:col>19</xdr:col>
      <xdr:colOff>1908165</xdr:colOff>
      <xdr:row>31</xdr:row>
      <xdr:rowOff>86247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1F2E2-2B3F-4F1A-B105-7A53D0B53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5636" y="3775749"/>
          <a:ext cx="8408256" cy="2418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58100" cy="37242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7724775" cy="26384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forms/d/e/1FAIpQLSfUZtCl9kXhvSEbUuNRguBwX8iFuTNfrU8e6QJ-IwfISnldmg/viewform" TargetMode="External"/><Relationship Id="rId1" Type="http://schemas.openxmlformats.org/officeDocument/2006/relationships/hyperlink" Target="https://ecomm.one-line.com/one-ecom/manage-shipment/cargo-trackin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8600-CB3E-4FF9-B111-14246C450961}">
  <sheetPr>
    <pageSetUpPr fitToPage="1"/>
  </sheetPr>
  <dimension ref="A1:CX67"/>
  <sheetViews>
    <sheetView tabSelected="1" zoomScale="107" zoomScaleNormal="107" workbookViewId="0">
      <selection activeCell="B3" sqref="B3:H3"/>
    </sheetView>
  </sheetViews>
  <sheetFormatPr defaultColWidth="18.21875" defaultRowHeight="13.8" x14ac:dyDescent="0.3"/>
  <cols>
    <col min="1" max="1" width="1.5546875" style="55" customWidth="1"/>
    <col min="2" max="2" width="18.21875" style="1"/>
    <col min="3" max="3" width="6.33203125" style="1" customWidth="1"/>
    <col min="4" max="6" width="15.6640625" style="1" customWidth="1"/>
    <col min="7" max="7" width="6.33203125" style="1" customWidth="1"/>
    <col min="8" max="8" width="19.21875" style="1" customWidth="1"/>
    <col min="9" max="9" width="9.21875" style="36" customWidth="1"/>
    <col min="10" max="10" width="3.109375" style="36" hidden="1" customWidth="1"/>
    <col min="11" max="13" width="18.21875" style="36" hidden="1" customWidth="1"/>
    <col min="14" max="14" width="16.109375" style="55" hidden="1" customWidth="1"/>
    <col min="15" max="19" width="20" style="36" customWidth="1"/>
    <col min="20" max="20" width="88.6640625" style="36" customWidth="1"/>
    <col min="21" max="102" width="18.21875" style="36"/>
    <col min="103" max="16384" width="18.21875" style="1"/>
  </cols>
  <sheetData>
    <row r="1" spans="1:102" s="36" customFormat="1" ht="14.4" thickBot="1" x14ac:dyDescent="0.35">
      <c r="A1" s="55"/>
      <c r="N1" s="55"/>
    </row>
    <row r="2" spans="1:102" s="73" customFormat="1" ht="25.8" customHeight="1" x14ac:dyDescent="0.5">
      <c r="A2" s="68"/>
      <c r="B2" s="132" t="s">
        <v>0</v>
      </c>
      <c r="C2" s="133"/>
      <c r="D2" s="133"/>
      <c r="E2" s="133"/>
      <c r="F2" s="133"/>
      <c r="G2" s="133"/>
      <c r="H2" s="134"/>
      <c r="I2" s="69"/>
      <c r="J2" s="69"/>
      <c r="K2" s="70"/>
      <c r="L2" s="70"/>
      <c r="M2" s="70"/>
      <c r="N2" s="71"/>
      <c r="O2" s="129" t="s">
        <v>22</v>
      </c>
      <c r="P2" s="130"/>
      <c r="Q2" s="130"/>
      <c r="R2" s="130"/>
      <c r="S2" s="130"/>
      <c r="T2" s="131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</row>
    <row r="3" spans="1:102" s="80" customFormat="1" ht="28.8" customHeight="1" x14ac:dyDescent="0.55000000000000004">
      <c r="A3" s="75"/>
      <c r="B3" s="143" t="s">
        <v>20</v>
      </c>
      <c r="C3" s="144"/>
      <c r="D3" s="144"/>
      <c r="E3" s="144"/>
      <c r="F3" s="144"/>
      <c r="G3" s="144"/>
      <c r="H3" s="145"/>
      <c r="I3" s="76"/>
      <c r="J3" s="76"/>
      <c r="K3" s="77"/>
      <c r="L3" s="77"/>
      <c r="M3" s="77"/>
      <c r="N3" s="78"/>
      <c r="O3" s="98" t="s">
        <v>39</v>
      </c>
      <c r="P3" s="106"/>
      <c r="Q3" s="106"/>
      <c r="R3" s="106"/>
      <c r="S3" s="106"/>
      <c r="T3" s="100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</row>
    <row r="4" spans="1:102" ht="13.8" customHeight="1" x14ac:dyDescent="0.3">
      <c r="A4" s="3"/>
      <c r="B4" s="118" t="s">
        <v>1</v>
      </c>
      <c r="C4" s="3"/>
      <c r="D4" s="3"/>
      <c r="E4" s="3"/>
      <c r="F4" s="3"/>
      <c r="G4" s="3"/>
      <c r="H4" s="4"/>
      <c r="I4" s="34"/>
      <c r="J4" s="34"/>
      <c r="K4" s="35"/>
      <c r="L4" s="35"/>
      <c r="M4" s="35"/>
      <c r="N4" s="18"/>
      <c r="O4" s="98" t="s">
        <v>35</v>
      </c>
      <c r="P4" s="107"/>
      <c r="Q4" s="106"/>
      <c r="R4" s="106"/>
      <c r="S4" s="106"/>
      <c r="T4" s="101"/>
    </row>
    <row r="5" spans="1:102" ht="14.4" customHeight="1" thickBot="1" x14ac:dyDescent="0.4">
      <c r="A5" s="11"/>
      <c r="B5" s="2"/>
      <c r="C5" s="3"/>
      <c r="D5" s="3"/>
      <c r="E5" s="3"/>
      <c r="F5" s="6" t="s">
        <v>26</v>
      </c>
      <c r="G5" s="7" t="s">
        <v>37</v>
      </c>
      <c r="H5" s="4"/>
      <c r="I5" s="35"/>
      <c r="J5" s="35"/>
      <c r="K5" s="35"/>
      <c r="L5" s="35"/>
      <c r="M5" s="35"/>
      <c r="N5" s="18"/>
      <c r="O5" s="111" t="s">
        <v>23</v>
      </c>
      <c r="P5" s="103"/>
      <c r="Q5" s="103"/>
      <c r="R5" s="103"/>
      <c r="S5" s="103"/>
      <c r="T5" s="101"/>
    </row>
    <row r="6" spans="1:102" ht="13.8" customHeight="1" x14ac:dyDescent="0.35">
      <c r="A6" s="11"/>
      <c r="B6" s="81" t="s">
        <v>24</v>
      </c>
      <c r="C6" s="8"/>
      <c r="D6" s="99"/>
      <c r="E6" s="114" t="s">
        <v>2</v>
      </c>
      <c r="F6" s="9" t="s">
        <v>3</v>
      </c>
      <c r="G6" s="95"/>
      <c r="H6" s="4"/>
      <c r="I6" s="34"/>
      <c r="J6" s="34"/>
      <c r="K6" s="35"/>
      <c r="L6" s="35"/>
      <c r="M6" s="35"/>
      <c r="N6" s="18"/>
      <c r="O6" s="104" t="s">
        <v>38</v>
      </c>
      <c r="P6" s="110"/>
      <c r="Q6" s="110"/>
      <c r="R6" s="110"/>
      <c r="S6" s="110"/>
      <c r="T6" s="101"/>
    </row>
    <row r="7" spans="1:102" ht="13.8" customHeight="1" x14ac:dyDescent="0.3">
      <c r="A7" s="11"/>
      <c r="B7" s="41"/>
      <c r="C7" s="8"/>
      <c r="D7" s="10"/>
      <c r="E7" s="115"/>
      <c r="F7" s="12" t="s">
        <v>43</v>
      </c>
      <c r="G7" s="95"/>
      <c r="H7" s="4"/>
      <c r="I7" s="34"/>
      <c r="J7" s="34"/>
      <c r="K7" s="35"/>
      <c r="L7" s="35"/>
      <c r="M7" s="35"/>
      <c r="N7" s="18"/>
      <c r="O7" s="98"/>
      <c r="P7" s="106"/>
      <c r="Q7" s="106"/>
      <c r="R7" s="106"/>
      <c r="S7" s="106"/>
      <c r="T7" s="101"/>
    </row>
    <row r="8" spans="1:102" ht="13.8" customHeight="1" x14ac:dyDescent="0.3">
      <c r="A8" s="11"/>
      <c r="B8" s="136" t="s">
        <v>25</v>
      </c>
      <c r="C8" s="137"/>
      <c r="D8" s="99"/>
      <c r="E8" s="116" t="s">
        <v>2</v>
      </c>
      <c r="F8" s="14" t="s">
        <v>5</v>
      </c>
      <c r="G8" s="96"/>
      <c r="H8" s="4"/>
      <c r="I8" s="35"/>
      <c r="J8" s="35"/>
      <c r="K8" s="35"/>
      <c r="L8" s="35"/>
      <c r="M8" s="35"/>
      <c r="N8" s="18"/>
      <c r="O8" s="98" t="s">
        <v>36</v>
      </c>
      <c r="P8" s="106"/>
      <c r="Q8" s="106"/>
      <c r="R8" s="106"/>
      <c r="S8" s="106"/>
      <c r="T8" s="101"/>
    </row>
    <row r="9" spans="1:102" ht="13.8" customHeight="1" x14ac:dyDescent="0.3">
      <c r="A9" s="11"/>
      <c r="B9" s="138" t="s">
        <v>21</v>
      </c>
      <c r="C9" s="139"/>
      <c r="D9" s="10"/>
      <c r="E9" s="115"/>
      <c r="F9" s="15" t="s">
        <v>6</v>
      </c>
      <c r="G9" s="96"/>
      <c r="H9" s="16"/>
      <c r="I9" s="35"/>
      <c r="J9" s="35"/>
      <c r="K9" s="35"/>
      <c r="L9" s="35"/>
      <c r="M9" s="35"/>
      <c r="N9" s="18"/>
      <c r="O9" s="98"/>
      <c r="P9" s="106"/>
      <c r="Q9" s="106"/>
      <c r="R9" s="106"/>
      <c r="S9" s="106"/>
      <c r="T9" s="101"/>
    </row>
    <row r="10" spans="1:102" ht="14.4" customHeight="1" thickBot="1" x14ac:dyDescent="0.35">
      <c r="A10" s="11"/>
      <c r="B10" s="136" t="s">
        <v>27</v>
      </c>
      <c r="C10" s="137"/>
      <c r="D10" s="95"/>
      <c r="E10" s="116" t="s">
        <v>2</v>
      </c>
      <c r="F10" s="17" t="s">
        <v>7</v>
      </c>
      <c r="G10" s="97"/>
      <c r="H10" s="16"/>
      <c r="I10" s="35"/>
      <c r="J10" s="35"/>
      <c r="K10" s="35"/>
      <c r="L10" s="35"/>
      <c r="M10" s="35"/>
      <c r="N10" s="18"/>
      <c r="O10" s="98" t="s">
        <v>31</v>
      </c>
      <c r="P10" s="106"/>
      <c r="Q10" s="106"/>
      <c r="R10" s="106"/>
      <c r="S10" s="106"/>
      <c r="T10" s="101"/>
    </row>
    <row r="11" spans="1:102" ht="13.8" customHeight="1" x14ac:dyDescent="0.3">
      <c r="A11" s="11"/>
      <c r="B11" s="5"/>
      <c r="C11" s="3"/>
      <c r="D11" s="3"/>
      <c r="E11" s="3"/>
      <c r="F11" s="3"/>
      <c r="G11" s="3"/>
      <c r="H11" s="16"/>
      <c r="I11" s="35"/>
      <c r="J11" s="35"/>
      <c r="K11" s="35"/>
      <c r="L11" s="35"/>
      <c r="M11" s="35"/>
      <c r="N11" s="18"/>
      <c r="O11" s="104" t="s">
        <v>33</v>
      </c>
      <c r="P11" s="106"/>
      <c r="Q11" s="106"/>
      <c r="R11" s="106"/>
      <c r="S11" s="106"/>
      <c r="T11" s="101"/>
    </row>
    <row r="12" spans="1:102" ht="13.8" customHeight="1" x14ac:dyDescent="0.3">
      <c r="A12" s="11"/>
      <c r="B12" s="91" t="s">
        <v>28</v>
      </c>
      <c r="C12" s="92"/>
      <c r="D12" s="89" t="str">
        <f>IF(AND(D6&lt;&gt;"",D8&lt;&gt;"",D10&lt;&gt;""),((D8-D6)-D10),"")</f>
        <v/>
      </c>
      <c r="E12" s="93"/>
      <c r="F12" s="3"/>
      <c r="G12" s="3"/>
      <c r="H12" s="16"/>
      <c r="I12" s="35"/>
      <c r="J12" s="35"/>
      <c r="K12" s="35"/>
      <c r="L12" s="35"/>
      <c r="M12" s="35"/>
      <c r="N12" s="18"/>
      <c r="O12" s="112" t="s">
        <v>34</v>
      </c>
      <c r="P12" s="107"/>
      <c r="Q12" s="107"/>
      <c r="R12" s="107"/>
      <c r="S12" s="107"/>
      <c r="T12" s="101"/>
    </row>
    <row r="13" spans="1:102" ht="13.8" customHeight="1" x14ac:dyDescent="0.3">
      <c r="A13" s="11"/>
      <c r="B13" s="140"/>
      <c r="C13" s="141"/>
      <c r="D13" s="94" t="str">
        <f>IF((D12&lt;=0),"within free time","Beyond Free Time")</f>
        <v>Beyond Free Time</v>
      </c>
      <c r="E13" s="93"/>
      <c r="F13" s="3"/>
      <c r="G13" s="3"/>
      <c r="H13" s="16"/>
      <c r="I13" s="35"/>
      <c r="J13" s="35"/>
      <c r="K13" s="35"/>
      <c r="L13" s="35"/>
      <c r="M13" s="35"/>
      <c r="N13" s="18"/>
      <c r="O13" s="113" t="s">
        <v>30</v>
      </c>
      <c r="P13" s="107"/>
      <c r="Q13" s="107"/>
      <c r="R13" s="107"/>
      <c r="S13" s="107"/>
      <c r="T13" s="101"/>
    </row>
    <row r="14" spans="1:102" ht="13.8" customHeight="1" x14ac:dyDescent="0.3">
      <c r="A14" s="11"/>
      <c r="B14" s="2"/>
      <c r="C14" s="3"/>
      <c r="D14" s="3"/>
      <c r="E14" s="11"/>
      <c r="F14" s="3"/>
      <c r="G14" s="3"/>
      <c r="H14" s="19"/>
      <c r="I14" s="35"/>
      <c r="J14" s="35"/>
      <c r="K14" s="35"/>
      <c r="L14" s="35"/>
      <c r="M14" s="35"/>
      <c r="N14" s="18"/>
      <c r="O14" s="102"/>
      <c r="P14" s="55"/>
      <c r="Q14" s="55"/>
      <c r="R14" s="55"/>
      <c r="S14" s="55"/>
      <c r="T14" s="101"/>
    </row>
    <row r="15" spans="1:102" ht="13.8" customHeight="1" x14ac:dyDescent="0.3">
      <c r="A15" s="3"/>
      <c r="B15" s="74"/>
      <c r="C15" s="3"/>
      <c r="D15" s="3"/>
      <c r="E15" s="3"/>
      <c r="F15" s="3"/>
      <c r="G15" s="3"/>
      <c r="H15" s="4"/>
      <c r="I15" s="34"/>
      <c r="J15" s="31"/>
      <c r="K15" s="35"/>
      <c r="L15" s="35"/>
      <c r="M15" s="35"/>
      <c r="N15" s="18"/>
      <c r="O15" s="98" t="s">
        <v>32</v>
      </c>
      <c r="P15" s="106"/>
      <c r="Q15" s="106"/>
      <c r="R15" s="106"/>
      <c r="S15" s="106"/>
      <c r="T15" s="101"/>
    </row>
    <row r="16" spans="1:102" ht="14.4" customHeight="1" thickBot="1" x14ac:dyDescent="0.35">
      <c r="A16" s="3"/>
      <c r="B16" s="2"/>
      <c r="C16" s="3"/>
      <c r="D16" s="3"/>
      <c r="E16" s="3"/>
      <c r="F16" s="3"/>
      <c r="G16" s="3"/>
      <c r="H16" s="4"/>
      <c r="I16" s="31"/>
      <c r="J16" s="31"/>
      <c r="K16" s="6" t="s">
        <v>8</v>
      </c>
      <c r="L16" s="53"/>
      <c r="M16" s="53"/>
      <c r="N16" s="18"/>
      <c r="O16" s="98"/>
      <c r="P16" s="106"/>
      <c r="Q16" s="106"/>
      <c r="R16" s="106"/>
      <c r="S16" s="106"/>
      <c r="T16" s="101"/>
    </row>
    <row r="17" spans="1:102" s="43" customFormat="1" ht="14.4" customHeight="1" thickBot="1" x14ac:dyDescent="0.35">
      <c r="A17" s="8"/>
      <c r="B17" s="82" t="s">
        <v>29</v>
      </c>
      <c r="C17" s="42"/>
      <c r="D17" s="21" t="str">
        <f>IF(AND(D12&lt;&gt;"",D12&gt;=5),5,D12)</f>
        <v/>
      </c>
      <c r="E17" s="21" t="str">
        <f>IFERROR(IF((D12-D17)&gt;5,5,(D12-D17)),"")</f>
        <v/>
      </c>
      <c r="F17" s="21" t="str">
        <f>IFERROR(IF((D12-10)&gt;=1,(D12-10),""),"")</f>
        <v/>
      </c>
      <c r="G17" s="22"/>
      <c r="H17" s="23">
        <f>SUM(D17:G17)</f>
        <v>0</v>
      </c>
      <c r="I17" s="13"/>
      <c r="J17" s="13"/>
      <c r="K17" s="57"/>
      <c r="L17" s="57"/>
      <c r="M17" s="57"/>
      <c r="N17" s="58"/>
      <c r="O17" s="98" t="s">
        <v>42</v>
      </c>
      <c r="P17" s="106"/>
      <c r="Q17" s="106"/>
      <c r="R17" s="106"/>
      <c r="S17" s="106"/>
      <c r="T17" s="101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ht="4.95" customHeight="1" x14ac:dyDescent="0.3">
      <c r="A18" s="11"/>
      <c r="B18" s="83"/>
      <c r="C18" s="14"/>
      <c r="D18" s="24"/>
      <c r="E18" s="25"/>
      <c r="F18" s="24"/>
      <c r="G18" s="24"/>
      <c r="H18" s="26"/>
      <c r="I18" s="18"/>
      <c r="J18" s="18"/>
      <c r="K18" s="59"/>
      <c r="L18" s="59"/>
      <c r="M18" s="59"/>
      <c r="N18" s="60"/>
      <c r="O18" s="98"/>
      <c r="P18" s="106"/>
      <c r="Q18" s="106"/>
      <c r="R18" s="106"/>
      <c r="S18" s="106"/>
      <c r="T18" s="101"/>
    </row>
    <row r="19" spans="1:102" ht="28.2" thickBot="1" x14ac:dyDescent="0.35">
      <c r="A19" s="11"/>
      <c r="B19" s="84" t="s">
        <v>9</v>
      </c>
      <c r="C19" s="27" t="s">
        <v>10</v>
      </c>
      <c r="D19" s="27" t="s">
        <v>11</v>
      </c>
      <c r="E19" s="27" t="s">
        <v>12</v>
      </c>
      <c r="F19" s="27" t="s">
        <v>13</v>
      </c>
      <c r="G19" s="27"/>
      <c r="H19" s="28" t="s">
        <v>14</v>
      </c>
      <c r="I19" s="18"/>
      <c r="J19" s="18"/>
      <c r="K19" s="61" t="s">
        <v>15</v>
      </c>
      <c r="L19" s="62" t="s">
        <v>11</v>
      </c>
      <c r="M19" s="62" t="s">
        <v>12</v>
      </c>
      <c r="N19" s="63" t="s">
        <v>13</v>
      </c>
      <c r="O19" s="108"/>
      <c r="P19" s="109"/>
      <c r="Q19" s="109"/>
      <c r="R19" s="109"/>
      <c r="S19" s="109"/>
      <c r="T19" s="105"/>
    </row>
    <row r="20" spans="1:102" x14ac:dyDescent="0.3">
      <c r="A20" s="11"/>
      <c r="B20" s="85" t="s">
        <v>3</v>
      </c>
      <c r="C20" s="29">
        <f>G6</f>
        <v>0</v>
      </c>
      <c r="D20" s="46" t="str">
        <f>IFERROR(($D$17*C20*IF(ISBLANK(B20)," ",VLOOKUP(B20,K$20:N$24,2,FALSE))),"")</f>
        <v/>
      </c>
      <c r="E20" s="46" t="str">
        <f>IFERROR(($E$17*C20*IF(ISBLANK(B20)," ",VLOOKUP(B20,K$20:N$24,3,FALSE))),"")</f>
        <v/>
      </c>
      <c r="F20" s="46" t="str">
        <f>IFERROR(($F$17*C20*IF(ISBLANK(B20)," ",VLOOKUP(B20,K$20:N$24,4,FALSE))),"")</f>
        <v/>
      </c>
      <c r="G20" s="47"/>
      <c r="H20" s="48">
        <f>SUM(D20:F20)</f>
        <v>0</v>
      </c>
      <c r="I20" s="18"/>
      <c r="J20" s="18"/>
      <c r="K20" s="59" t="s">
        <v>3</v>
      </c>
      <c r="L20" s="64">
        <v>1000</v>
      </c>
      <c r="M20" s="64">
        <v>1800</v>
      </c>
      <c r="N20" s="65">
        <v>2300</v>
      </c>
      <c r="P20" s="55"/>
      <c r="Q20" s="55"/>
    </row>
    <row r="21" spans="1:102" x14ac:dyDescent="0.3">
      <c r="A21" s="11"/>
      <c r="B21" s="86" t="s">
        <v>43</v>
      </c>
      <c r="C21" s="44">
        <f>G7</f>
        <v>0</v>
      </c>
      <c r="D21" s="49" t="str">
        <f t="shared" ref="D21:D24" si="0">IFERROR(($D$17*C21*IF(ISBLANK(B21)," ",VLOOKUP(B21,K$20:N$24,2,FALSE))),"")</f>
        <v/>
      </c>
      <c r="E21" s="49" t="str">
        <f t="shared" ref="E21:E24" si="1">IFERROR(($E$17*C21*IF(ISBLANK(B21)," ",VLOOKUP(B21,K$20:N$24,3,FALSE))),"")</f>
        <v/>
      </c>
      <c r="F21" s="49" t="str">
        <f t="shared" ref="F21:F24" si="2">IFERROR(($F$17*C21*IF(ISBLANK(B21)," ",VLOOKUP(B21,K$20:N$24,4,FALSE))),"")</f>
        <v/>
      </c>
      <c r="G21" s="50"/>
      <c r="H21" s="51">
        <f t="shared" ref="H21:H24" si="3">SUM(D21:F21)</f>
        <v>0</v>
      </c>
      <c r="I21" s="18"/>
      <c r="J21" s="18"/>
      <c r="K21" s="59" t="s">
        <v>4</v>
      </c>
      <c r="L21" s="64">
        <v>1800</v>
      </c>
      <c r="M21" s="64">
        <v>3700</v>
      </c>
      <c r="N21" s="65">
        <v>4700</v>
      </c>
      <c r="P21" s="55"/>
      <c r="Q21" s="55"/>
    </row>
    <row r="22" spans="1:102" x14ac:dyDescent="0.3">
      <c r="A22" s="11"/>
      <c r="B22" s="87" t="s">
        <v>5</v>
      </c>
      <c r="C22" s="30">
        <f>G8</f>
        <v>0</v>
      </c>
      <c r="D22" s="46" t="str">
        <f t="shared" si="0"/>
        <v/>
      </c>
      <c r="E22" s="46" t="str">
        <f t="shared" si="1"/>
        <v/>
      </c>
      <c r="F22" s="46" t="str">
        <f t="shared" si="2"/>
        <v/>
      </c>
      <c r="G22" s="47"/>
      <c r="H22" s="48">
        <f t="shared" si="3"/>
        <v>0</v>
      </c>
      <c r="I22" s="18"/>
      <c r="J22" s="18"/>
      <c r="K22" s="59" t="s">
        <v>5</v>
      </c>
      <c r="L22" s="64">
        <v>2500</v>
      </c>
      <c r="M22" s="64">
        <v>4000</v>
      </c>
      <c r="N22" s="65">
        <v>5500</v>
      </c>
      <c r="P22" s="55"/>
      <c r="Q22" s="55"/>
    </row>
    <row r="23" spans="1:102" x14ac:dyDescent="0.3">
      <c r="A23" s="11"/>
      <c r="B23" s="88" t="s">
        <v>6</v>
      </c>
      <c r="C23" s="45">
        <f>G9</f>
        <v>0</v>
      </c>
      <c r="D23" s="49" t="str">
        <f t="shared" si="0"/>
        <v/>
      </c>
      <c r="E23" s="49" t="str">
        <f t="shared" si="1"/>
        <v/>
      </c>
      <c r="F23" s="49" t="str">
        <f t="shared" si="2"/>
        <v/>
      </c>
      <c r="G23" s="50"/>
      <c r="H23" s="51">
        <f t="shared" si="3"/>
        <v>0</v>
      </c>
      <c r="I23" s="18"/>
      <c r="J23" s="18"/>
      <c r="K23" s="59" t="s">
        <v>6</v>
      </c>
      <c r="L23" s="64">
        <v>3900</v>
      </c>
      <c r="M23" s="64">
        <v>5900</v>
      </c>
      <c r="N23" s="65">
        <v>7900</v>
      </c>
      <c r="P23" s="55"/>
      <c r="Q23" s="55"/>
    </row>
    <row r="24" spans="1:102" ht="14.4" thickBot="1" x14ac:dyDescent="0.35">
      <c r="A24" s="3"/>
      <c r="B24" s="87" t="s">
        <v>7</v>
      </c>
      <c r="C24" s="30">
        <f>G10</f>
        <v>0</v>
      </c>
      <c r="D24" s="46" t="str">
        <f t="shared" si="0"/>
        <v/>
      </c>
      <c r="E24" s="46" t="str">
        <f t="shared" si="1"/>
        <v/>
      </c>
      <c r="F24" s="46" t="str">
        <f t="shared" si="2"/>
        <v/>
      </c>
      <c r="G24" s="47"/>
      <c r="H24" s="48">
        <f t="shared" si="3"/>
        <v>0</v>
      </c>
      <c r="I24" s="31"/>
      <c r="J24" s="31"/>
      <c r="K24" s="66" t="s">
        <v>7</v>
      </c>
      <c r="L24" s="67">
        <v>3900</v>
      </c>
      <c r="M24" s="67">
        <v>5900</v>
      </c>
      <c r="N24" s="65">
        <v>7900</v>
      </c>
      <c r="P24" s="55"/>
      <c r="Q24" s="55"/>
    </row>
    <row r="25" spans="1:102" s="36" customFormat="1" ht="23.55" customHeight="1" x14ac:dyDescent="0.3">
      <c r="A25" s="3"/>
      <c r="B25" s="2"/>
      <c r="C25" s="142"/>
      <c r="D25" s="142"/>
      <c r="E25" s="142"/>
      <c r="F25" s="32" t="s">
        <v>16</v>
      </c>
      <c r="G25" s="20" t="s">
        <v>17</v>
      </c>
      <c r="H25" s="33">
        <f>SUM(H20:H24)</f>
        <v>0</v>
      </c>
      <c r="I25" s="34"/>
      <c r="J25" s="31"/>
      <c r="K25" s="35"/>
      <c r="L25" s="52"/>
      <c r="M25" s="52"/>
      <c r="N25" s="56"/>
      <c r="P25" s="55"/>
      <c r="Q25" s="55"/>
    </row>
    <row r="26" spans="1:102" s="36" customFormat="1" ht="19.5" customHeight="1" x14ac:dyDescent="0.35">
      <c r="A26" s="3"/>
      <c r="B26" s="2"/>
      <c r="C26" s="135" t="s">
        <v>18</v>
      </c>
      <c r="D26" s="135"/>
      <c r="E26" s="135"/>
      <c r="F26" s="135"/>
      <c r="G26" s="37" t="s">
        <v>17</v>
      </c>
      <c r="H26" s="90"/>
      <c r="I26" s="117" t="s">
        <v>2</v>
      </c>
      <c r="J26" s="38"/>
      <c r="K26" s="35"/>
      <c r="L26" s="35"/>
      <c r="M26" s="35"/>
      <c r="N26" s="18"/>
      <c r="P26" s="55"/>
      <c r="Q26" s="55"/>
    </row>
    <row r="27" spans="1:102" s="36" customFormat="1" ht="18" x14ac:dyDescent="0.3">
      <c r="A27" s="11"/>
      <c r="B27" s="5"/>
      <c r="C27" s="11"/>
      <c r="D27" s="128" t="s">
        <v>19</v>
      </c>
      <c r="E27" s="128"/>
      <c r="F27" s="125">
        <f>H25-H26</f>
        <v>0</v>
      </c>
      <c r="G27" s="125"/>
      <c r="H27" s="126"/>
      <c r="I27" s="35"/>
      <c r="J27" s="35"/>
      <c r="K27" s="35"/>
      <c r="L27" s="35"/>
      <c r="M27" s="35"/>
      <c r="N27" s="18"/>
      <c r="Q27" s="121"/>
    </row>
    <row r="28" spans="1:102" s="36" customFormat="1" ht="18" x14ac:dyDescent="0.3">
      <c r="A28" s="120"/>
      <c r="B28" s="119"/>
      <c r="C28" s="120"/>
      <c r="D28" s="127" t="s">
        <v>40</v>
      </c>
      <c r="E28" s="128"/>
      <c r="F28" s="125">
        <f>F27*0.12</f>
        <v>0</v>
      </c>
      <c r="G28" s="125"/>
      <c r="H28" s="126"/>
      <c r="I28" s="35"/>
      <c r="J28" s="35"/>
      <c r="K28" s="35"/>
      <c r="L28" s="35"/>
      <c r="M28" s="35"/>
      <c r="N28" s="120"/>
      <c r="Q28" s="121"/>
    </row>
    <row r="29" spans="1:102" s="36" customFormat="1" ht="21.6" customHeight="1" thickBot="1" x14ac:dyDescent="0.35">
      <c r="A29" s="11"/>
      <c r="B29" s="39"/>
      <c r="C29" s="40"/>
      <c r="D29" s="122" t="s">
        <v>41</v>
      </c>
      <c r="E29" s="122"/>
      <c r="F29" s="123">
        <f>F27+F28</f>
        <v>0</v>
      </c>
      <c r="G29" s="123"/>
      <c r="H29" s="124"/>
      <c r="I29" s="35"/>
      <c r="J29" s="35"/>
      <c r="K29" s="35"/>
      <c r="L29" s="35"/>
      <c r="M29" s="35"/>
      <c r="N29" s="18"/>
    </row>
    <row r="30" spans="1:102" s="36" customFormat="1" x14ac:dyDescent="0.3">
      <c r="A30" s="55"/>
      <c r="N30" s="55"/>
    </row>
    <row r="31" spans="1:102" s="36" customFormat="1" x14ac:dyDescent="0.3">
      <c r="A31" s="55"/>
      <c r="N31" s="55"/>
    </row>
    <row r="32" spans="1:102" s="36" customFormat="1" x14ac:dyDescent="0.3">
      <c r="A32" s="55"/>
      <c r="N32" s="55"/>
    </row>
    <row r="33" spans="1:14" s="36" customFormat="1" x14ac:dyDescent="0.3">
      <c r="A33" s="55"/>
      <c r="N33" s="55"/>
    </row>
    <row r="34" spans="1:14" s="36" customFormat="1" x14ac:dyDescent="0.3">
      <c r="A34" s="55"/>
      <c r="N34" s="55"/>
    </row>
    <row r="35" spans="1:14" s="36" customFormat="1" x14ac:dyDescent="0.3">
      <c r="A35" s="55"/>
      <c r="N35" s="55"/>
    </row>
    <row r="36" spans="1:14" s="36" customFormat="1" x14ac:dyDescent="0.3">
      <c r="A36" s="55"/>
      <c r="N36" s="55"/>
    </row>
    <row r="37" spans="1:14" s="36" customFormat="1" x14ac:dyDescent="0.3">
      <c r="A37" s="55"/>
      <c r="N37" s="55"/>
    </row>
    <row r="38" spans="1:14" s="36" customFormat="1" x14ac:dyDescent="0.3">
      <c r="A38" s="55"/>
      <c r="N38" s="55"/>
    </row>
    <row r="39" spans="1:14" s="36" customFormat="1" x14ac:dyDescent="0.3">
      <c r="A39" s="55"/>
      <c r="N39" s="55"/>
    </row>
    <row r="40" spans="1:14" s="36" customFormat="1" x14ac:dyDescent="0.3">
      <c r="A40" s="55"/>
      <c r="N40" s="55"/>
    </row>
    <row r="41" spans="1:14" s="36" customFormat="1" x14ac:dyDescent="0.3">
      <c r="A41" s="55"/>
      <c r="N41" s="55"/>
    </row>
    <row r="42" spans="1:14" s="36" customFormat="1" x14ac:dyDescent="0.3">
      <c r="A42" s="55"/>
      <c r="N42" s="55"/>
    </row>
    <row r="43" spans="1:14" s="36" customFormat="1" x14ac:dyDescent="0.3">
      <c r="A43" s="55"/>
      <c r="N43" s="55"/>
    </row>
    <row r="44" spans="1:14" s="36" customFormat="1" x14ac:dyDescent="0.3">
      <c r="A44" s="55"/>
      <c r="N44" s="55"/>
    </row>
    <row r="45" spans="1:14" s="36" customFormat="1" x14ac:dyDescent="0.3">
      <c r="A45" s="55"/>
      <c r="N45" s="55"/>
    </row>
    <row r="46" spans="1:14" s="36" customFormat="1" x14ac:dyDescent="0.3">
      <c r="A46" s="55"/>
      <c r="N46" s="55"/>
    </row>
    <row r="47" spans="1:14" s="36" customFormat="1" x14ac:dyDescent="0.3">
      <c r="A47" s="55"/>
      <c r="N47" s="55"/>
    </row>
    <row r="48" spans="1:14" s="36" customFormat="1" x14ac:dyDescent="0.3">
      <c r="A48" s="55"/>
      <c r="N48" s="55"/>
    </row>
    <row r="49" spans="1:14" s="36" customFormat="1" x14ac:dyDescent="0.3">
      <c r="A49" s="55"/>
      <c r="N49" s="55"/>
    </row>
    <row r="50" spans="1:14" s="36" customFormat="1" x14ac:dyDescent="0.3">
      <c r="A50" s="55"/>
      <c r="N50" s="55"/>
    </row>
    <row r="51" spans="1:14" s="36" customFormat="1" x14ac:dyDescent="0.3">
      <c r="A51" s="55"/>
      <c r="N51" s="55"/>
    </row>
    <row r="52" spans="1:14" s="36" customFormat="1" x14ac:dyDescent="0.3">
      <c r="A52" s="55"/>
      <c r="N52" s="55"/>
    </row>
    <row r="53" spans="1:14" s="36" customFormat="1" x14ac:dyDescent="0.3">
      <c r="A53" s="55"/>
      <c r="N53" s="55"/>
    </row>
    <row r="54" spans="1:14" s="36" customFormat="1" x14ac:dyDescent="0.3">
      <c r="A54" s="55"/>
      <c r="N54" s="55"/>
    </row>
    <row r="55" spans="1:14" s="36" customFormat="1" x14ac:dyDescent="0.3">
      <c r="A55" s="55"/>
      <c r="N55" s="55"/>
    </row>
    <row r="56" spans="1:14" s="36" customFormat="1" x14ac:dyDescent="0.3">
      <c r="A56" s="55"/>
      <c r="N56" s="55"/>
    </row>
    <row r="57" spans="1:14" s="36" customFormat="1" x14ac:dyDescent="0.3">
      <c r="A57" s="55"/>
      <c r="N57" s="55"/>
    </row>
    <row r="58" spans="1:14" s="36" customFormat="1" x14ac:dyDescent="0.3">
      <c r="A58" s="55"/>
      <c r="N58" s="55"/>
    </row>
    <row r="59" spans="1:14" s="36" customFormat="1" x14ac:dyDescent="0.3">
      <c r="A59" s="55"/>
      <c r="N59" s="55"/>
    </row>
    <row r="60" spans="1:14" s="36" customFormat="1" x14ac:dyDescent="0.3">
      <c r="A60" s="55"/>
      <c r="N60" s="55"/>
    </row>
    <row r="61" spans="1:14" s="36" customFormat="1" x14ac:dyDescent="0.3">
      <c r="A61" s="55"/>
      <c r="N61" s="55"/>
    </row>
    <row r="62" spans="1:14" s="36" customFormat="1" x14ac:dyDescent="0.3">
      <c r="A62" s="55"/>
      <c r="N62" s="55"/>
    </row>
    <row r="63" spans="1:14" s="36" customFormat="1" x14ac:dyDescent="0.3">
      <c r="A63" s="55"/>
      <c r="N63" s="55"/>
    </row>
    <row r="64" spans="1:14" s="36" customFormat="1" x14ac:dyDescent="0.3">
      <c r="A64" s="55"/>
      <c r="N64" s="55"/>
    </row>
    <row r="65" spans="1:14" s="36" customFormat="1" x14ac:dyDescent="0.3">
      <c r="A65" s="55"/>
      <c r="N65" s="55"/>
    </row>
    <row r="66" spans="1:14" s="36" customFormat="1" x14ac:dyDescent="0.3">
      <c r="A66" s="55"/>
      <c r="N66" s="55"/>
    </row>
    <row r="67" spans="1:14" s="36" customFormat="1" x14ac:dyDescent="0.3">
      <c r="A67" s="55"/>
      <c r="N67" s="55"/>
    </row>
  </sheetData>
  <sheetProtection algorithmName="SHA-512" hashValue="MXT5+6PwvpblYd40zVVDr5h6goVu3QSFA5OyXAtBBC2zh4zLf9Qn0w9mqvx1D8e/BZN2/zT6p5+BmWLHx5uWTg==" saltValue="lQYn2ZIis+qCMMuyj7CBLg==" spinCount="100000" sheet="1" objects="1" scenarios="1"/>
  <protectedRanges>
    <protectedRange algorithmName="SHA-512" hashValue="Gvs+aNvyLiMlUe1mQdOtySVuen5f9rNOMv0LWBMEfs1/v/wX1zQeIvAzsg6qmudUJqrZj+R3GPOSAP58s7qbMQ==" saltValue="scny5wlKwdf4/pdzc+twbQ==" spinCount="100000" sqref="B6:C10 D7 D9 E6:F10 A26:G26 Q4:T4 I6:N1048576 H6:N10 O4:O6 A11:N25 O15:O17 O19 O8:O11 U11:XFD25 P10:T11 P6:P11 Q4:Q11 O20:Q1048576 P15:T25 A1:N5 U1:XFD5 O1:T3 I27:XFD33 F27:H27 F30:H33 F28:G29 A27:E33" name="Range1"/>
  </protectedRanges>
  <mergeCells count="15">
    <mergeCell ref="D29:E29"/>
    <mergeCell ref="F29:H29"/>
    <mergeCell ref="F28:H28"/>
    <mergeCell ref="D28:E28"/>
    <mergeCell ref="O2:T2"/>
    <mergeCell ref="B2:H2"/>
    <mergeCell ref="C26:F26"/>
    <mergeCell ref="D27:E27"/>
    <mergeCell ref="F27:H27"/>
    <mergeCell ref="B8:C8"/>
    <mergeCell ref="B9:C9"/>
    <mergeCell ref="B10:C10"/>
    <mergeCell ref="B13:C13"/>
    <mergeCell ref="C25:E25"/>
    <mergeCell ref="B3:H3"/>
  </mergeCells>
  <conditionalFormatting sqref="E17:H17">
    <cfRule type="containsErrors" dxfId="1" priority="2">
      <formula>ISERROR(E17)</formula>
    </cfRule>
  </conditionalFormatting>
  <conditionalFormatting sqref="D17:H17">
    <cfRule type="cellIs" dxfId="0" priority="1" operator="lessThan">
      <formula>0</formula>
    </cfRule>
  </conditionalFormatting>
  <hyperlinks>
    <hyperlink ref="O5" r:id="rId1" xr:uid="{05EDED45-FE8F-431A-BE01-5C9CCD80965B}"/>
    <hyperlink ref="O13" r:id="rId2" xr:uid="{683B87D3-7BF5-44F6-A3B9-7BC99ABC58C6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"/>
  <sheetViews>
    <sheetView workbookViewId="0">
      <selection activeCell="I10" sqref="I10"/>
    </sheetView>
  </sheetViews>
  <sheetFormatPr defaultColWidth="14.44140625" defaultRowHeight="15.75" customHeight="1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J w m U 1 P z w i 2 k A A A A 9 Q A A A B I A H A B D b 2 5 m a W c v U G F j a 2 F n Z S 5 4 b W w g o h g A K K A U A A A A A A A A A A A A A A A A A A A A A A A A A A A A h Y 8 x D o I w G I W v Q r r T l h o T J D 9 l c H G Q h M T E u D a l Q i M U Q 4 v l b g 4 e y S u I U d T N 8 X 3 v G 9 6 7 X 2 + Q j W 0 T X F R v d W d S F G G K A m V k V 2 p T p W h w x z B G G Y d C y J O o V D D J x i a j L V N U O 3 d O C P H e Y 7 / A X V 8 R R m l E D v l 2 J 2 v V C v S R 9 X 8 5 1 M Y 6 Y a R C H P a v M Z z h F c X L m G E K Z G a Q a / P t 2 T T 3 2 f 5 A W A + N G 3 r F l Q m L D Z A 5 A n l f 4 A 9 Q S w M E F A A C A A g A z J w m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c J l M o i k e 4 D g A A A B E A A A A T A B w A R m 9 y b X V s Y X M v U 2 V j d G l v b j E u b S C i G A A o o B Q A A A A A A A A A A A A A A A A A A A A A A A A A A A A r T k 0 u y c z P U w i G 0 I b W A F B L A Q I t A B Q A A g A I A M y c J l N T 8 8 I t p A A A A P U A A A A S A A A A A A A A A A A A A A A A A A A A A A B D b 2 5 m a W c v U G F j a 2 F n Z S 5 4 b W x Q S w E C L Q A U A A I A C A D M n C Z T D 8 r p q 6 Q A A A D p A A A A E w A A A A A A A A A A A A A A A A D w A A A A W 0 N v b n R l b n R f V H l w Z X N d L n h t b F B L A Q I t A B Q A A g A I A M y c J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h q H E Z S t D R Q 7 k l H 0 C q Z j L z A A A A A A I A A A A A A B B m A A A A A Q A A I A A A A P E s s A X T s f z s Z / e s O q f V m E k W Y 0 L c c 8 m 9 2 P 6 W b Y E J d F d n A A A A A A 6 A A A A A A g A A I A A A A B M n u X P w z E W g X 9 6 I P 9 K N Z R j U Y 6 t s 1 e T S T j Y M l W X N 8 h L X U A A A A G Q A m i s n z X d W z l s M E J X x A + Z w 8 d 1 U 7 M 0 T O c d N C H w E g + 8 t c K W v u / W 1 Z o Q e m T 6 h u 6 q 3 H 3 Z U U n x w l W K P F D w 2 O Q J o Y l n c X m g v + V X 6 A y 0 s e 5 z C n I 0 H Q A A A A G j F g S M v E m t 9 3 d A c k Q / Z C 4 n a L Y L D p a H j k I r U J 9 F / X 3 6 z o S 5 8 D V W X B l 9 B s x g D S P 9 o p V W n 3 u w R q X O 6 w y c k L F K q l U Q = < / D a t a M a s h u p > 
</file>

<file path=customXml/itemProps1.xml><?xml version="1.0" encoding="utf-8"?>
<ds:datastoreItem xmlns:ds="http://schemas.openxmlformats.org/officeDocument/2006/customXml" ds:itemID="{29B5E226-45DA-46A1-8430-82185B44AC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Tariff Guide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Ching</dc:creator>
  <cp:lastModifiedBy>Reynaldo Jr. De Leon</cp:lastModifiedBy>
  <cp:lastPrinted>2021-09-06T14:22:34Z</cp:lastPrinted>
  <dcterms:created xsi:type="dcterms:W3CDTF">2021-09-06T13:46:29Z</dcterms:created>
  <dcterms:modified xsi:type="dcterms:W3CDTF">2022-11-28T04:11:43Z</dcterms:modified>
</cp:coreProperties>
</file>